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idtre Naustdal Storvald\årsmøte 2022\"/>
    </mc:Choice>
  </mc:AlternateContent>
  <xr:revisionPtr revIDLastSave="0" documentId="8_{818B7F06-60E5-4788-A1B0-8DA6B6E2FF8D}" xr6:coauthVersionLast="47" xr6:coauthVersionMax="47" xr10:uidLastSave="{00000000-0000-0000-0000-000000000000}"/>
  <bookViews>
    <workbookView xWindow="-28920" yWindow="-120" windowWidth="29040" windowHeight="15840" xr2:uid="{2F67C348-FC6A-44B9-823B-019DDFD8F11F}"/>
  </bookViews>
  <sheets>
    <sheet name="TIldeling" sheetId="1" r:id="rId1"/>
    <sheet name="Ark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C2" i="3"/>
  <c r="G16" i="1"/>
  <c r="D16" i="1" l="1"/>
  <c r="C16" i="1"/>
  <c r="E16" i="1"/>
  <c r="F6" i="1" l="1"/>
  <c r="F13" i="1"/>
  <c r="F14" i="1"/>
  <c r="F7" i="1"/>
  <c r="F11" i="1" l="1"/>
  <c r="F8" i="1"/>
  <c r="F10" i="1"/>
  <c r="F15" i="1"/>
  <c r="F12" i="1"/>
  <c r="F9" i="1"/>
  <c r="F5" i="1"/>
  <c r="F4" i="1" l="1"/>
  <c r="F16" i="1" l="1"/>
  <c r="C17" i="1" s="1"/>
  <c r="D17" i="1" l="1"/>
  <c r="E17" i="1"/>
  <c r="H4" i="1"/>
  <c r="I4" i="1" s="1"/>
  <c r="F17" i="1"/>
  <c r="H7" i="1"/>
  <c r="I7" i="1" s="1"/>
  <c r="H14" i="1"/>
  <c r="I14" i="1" s="1"/>
  <c r="H13" i="1"/>
  <c r="I13" i="1" s="1"/>
  <c r="H6" i="1"/>
  <c r="I6" i="1" s="1"/>
  <c r="H15" i="1"/>
  <c r="I15" i="1" s="1"/>
  <c r="H8" i="1"/>
  <c r="I8" i="1" s="1"/>
  <c r="H5" i="1"/>
  <c r="I5" i="1" s="1"/>
  <c r="H12" i="1"/>
  <c r="I12" i="1" s="1"/>
  <c r="H10" i="1"/>
  <c r="I10" i="1" s="1"/>
  <c r="H11" i="1"/>
  <c r="I11" i="1" s="1"/>
  <c r="H9" i="1"/>
  <c r="I9" i="1" s="1"/>
  <c r="I16" i="1" l="1"/>
  <c r="H16" i="1"/>
  <c r="C18" i="1" s="1"/>
  <c r="E18" i="1" l="1"/>
  <c r="D18" i="1"/>
</calcChain>
</file>

<file path=xl/sharedStrings.xml><?xml version="1.0" encoding="utf-8"?>
<sst xmlns="http://schemas.openxmlformats.org/spreadsheetml/2006/main" count="47" uniqueCount="47">
  <si>
    <t>4647J0025</t>
  </si>
  <si>
    <t>Russ/Hellen/Gjøring</t>
  </si>
  <si>
    <t>4647J0026</t>
  </si>
  <si>
    <t>Vatnevatnet</t>
  </si>
  <si>
    <t>4647J0028</t>
  </si>
  <si>
    <t>Helle</t>
  </si>
  <si>
    <t>4647J0029</t>
  </si>
  <si>
    <t>Einevoll/Storelid</t>
  </si>
  <si>
    <t>4647J0030</t>
  </si>
  <si>
    <t>Andal</t>
  </si>
  <si>
    <t>4647J0031</t>
  </si>
  <si>
    <t>Slettehaug</t>
  </si>
  <si>
    <t>4647J0032</t>
  </si>
  <si>
    <t>Øvrebø/Areklett</t>
  </si>
  <si>
    <t>4647J0033</t>
  </si>
  <si>
    <t>Kringla og Stranda</t>
  </si>
  <si>
    <t>4647J0034</t>
  </si>
  <si>
    <t>Naustdal</t>
  </si>
  <si>
    <t>4647J0035</t>
  </si>
  <si>
    <t>Jonstad/Skei</t>
  </si>
  <si>
    <t>4647J0036</t>
  </si>
  <si>
    <t>Jonstadstølen</t>
  </si>
  <si>
    <t>4647J0037</t>
  </si>
  <si>
    <t>Hove/Veien</t>
  </si>
  <si>
    <t>Jaktfeltnr</t>
  </si>
  <si>
    <t>Jaktfelt</t>
  </si>
  <si>
    <t>Kolle eldre</t>
  </si>
  <si>
    <t>Bukk eldre</t>
  </si>
  <si>
    <t>Sum tildeling</t>
  </si>
  <si>
    <t>% andel av tildeling</t>
  </si>
  <si>
    <t>Kalv - minmum 25%</t>
  </si>
  <si>
    <t>Ungdyr - minimum 45%</t>
  </si>
  <si>
    <t>Eldre kolle - Maks 15%</t>
  </si>
  <si>
    <t>Eldre bukk - Maks 15%</t>
  </si>
  <si>
    <t xml:space="preserve">Det kan felles kalv på alle løvyer og det kan felles kjønnsbestemte ungdyr på voksne løyver. </t>
  </si>
  <si>
    <t xml:space="preserve">Hvert jaktfelt oppfordres til følgende begrensinger i avskyting: </t>
  </si>
  <si>
    <t>Kalv/Ungdyr</t>
  </si>
  <si>
    <t>Standard total tildeling</t>
  </si>
  <si>
    <t>Ekstra tildeling kalv/ungdyr</t>
  </si>
  <si>
    <t>Ekstraordinær tildeling kalv</t>
  </si>
  <si>
    <t>% andel av tildeling inkl tilleggsløyver</t>
  </si>
  <si>
    <t>Maks tildeling totalt</t>
  </si>
  <si>
    <t xml:space="preserve">Minumumsbegrensing på undyr kan fravikes til fordel for høyere andel kalveavskytning. </t>
  </si>
  <si>
    <t>Fremlegg Løyvetildeling 2022</t>
  </si>
  <si>
    <t>Tildelt i bestandsplansperiode</t>
  </si>
  <si>
    <t>Felt hittil i planperioden</t>
  </si>
  <si>
    <t>Løyver til gode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</si>
</sst>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NumberFormat="1" applyFont="1" applyBorder="1" applyProtection="1"/>
    <xf numFmtId="0" fontId="0" fillId="0" borderId="0" xfId="0" applyBorder="1"/>
    <xf numFmtId="0" fontId="0" fillId="0" borderId="0" xfId="0" applyNumberFormat="1" applyFont="1" applyFill="1" applyBorder="1" applyProtection="1"/>
    <xf numFmtId="0" fontId="0" fillId="0" borderId="0" xfId="0" applyFill="1" applyBorder="1"/>
    <xf numFmtId="0" fontId="1" fillId="0" borderId="1" xfId="0" applyNumberFormat="1" applyFont="1" applyBorder="1" applyProtection="1"/>
    <xf numFmtId="1" fontId="1" fillId="0" borderId="1" xfId="0" applyNumberFormat="1" applyFont="1" applyBorder="1" applyProtection="1"/>
    <xf numFmtId="0" fontId="0" fillId="0" borderId="2" xfId="0" applyBorder="1"/>
    <xf numFmtId="10" fontId="0" fillId="0" borderId="2" xfId="0" applyNumberFormat="1" applyFont="1" applyBorder="1" applyProtection="1"/>
    <xf numFmtId="9" fontId="0" fillId="0" borderId="2" xfId="0" applyNumberFormat="1" applyFont="1" applyBorder="1" applyProtection="1"/>
    <xf numFmtId="0" fontId="2" fillId="2" borderId="0" xfId="0" applyNumberFormat="1" applyFont="1" applyFill="1" applyBorder="1" applyAlignment="1" applyProtection="1">
      <alignment horizontal="center"/>
    </xf>
    <xf numFmtId="1" fontId="0" fillId="0" borderId="0" xfId="0" applyNumberFormat="1" applyFont="1" applyBorder="1" applyProtection="1"/>
    <xf numFmtId="0" fontId="3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5" xfId="0" applyNumberFormat="1" applyFont="1" applyFill="1" applyBorder="1" applyAlignment="1" applyProtection="1">
      <alignment horizontal="center"/>
    </xf>
    <xf numFmtId="0" fontId="0" fillId="0" borderId="5" xfId="0" applyNumberFormat="1" applyFont="1" applyBorder="1" applyProtection="1"/>
    <xf numFmtId="0" fontId="1" fillId="0" borderId="6" xfId="0" applyNumberFormat="1" applyFont="1" applyBorder="1" applyProtection="1"/>
    <xf numFmtId="0" fontId="0" fillId="0" borderId="7" xfId="0" applyNumberFormat="1" applyFont="1" applyFill="1" applyBorder="1" applyProtection="1"/>
    <xf numFmtId="0" fontId="3" fillId="0" borderId="5" xfId="0" applyFont="1" applyBorder="1"/>
    <xf numFmtId="1" fontId="0" fillId="0" borderId="0" xfId="0" applyNumberFormat="1" applyFont="1" applyFill="1" applyBorder="1" applyProtection="1"/>
    <xf numFmtId="1" fontId="0" fillId="0" borderId="1" xfId="0" applyNumberFormat="1" applyFont="1" applyFill="1" applyBorder="1" applyProtection="1"/>
    <xf numFmtId="1" fontId="0" fillId="0" borderId="0" xfId="0" applyNumberFormat="1"/>
    <xf numFmtId="1" fontId="0" fillId="0" borderId="1" xfId="0" applyNumberFormat="1" applyBorder="1"/>
    <xf numFmtId="0" fontId="0" fillId="0" borderId="8" xfId="0" applyBorder="1"/>
    <xf numFmtId="0" fontId="0" fillId="0" borderId="9" xfId="0" applyBorder="1"/>
    <xf numFmtId="9" fontId="0" fillId="0" borderId="9" xfId="1" applyFont="1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AEDBD-1B17-40F7-B896-ADBD3B48BBB0}">
  <dimension ref="A1:I30"/>
  <sheetViews>
    <sheetView tabSelected="1" workbookViewId="0">
      <selection activeCell="H20" sqref="H20"/>
    </sheetView>
  </sheetViews>
  <sheetFormatPr baseColWidth="10" defaultRowHeight="15" x14ac:dyDescent="0.25"/>
  <cols>
    <col min="1" max="1" width="18.5703125" customWidth="1"/>
    <col min="2" max="2" width="20.28515625" customWidth="1"/>
    <col min="3" max="3" width="10.5703125" customWidth="1"/>
    <col min="4" max="4" width="14" customWidth="1"/>
    <col min="7" max="7" width="31.85546875" customWidth="1"/>
    <col min="8" max="8" width="34.140625" customWidth="1"/>
    <col min="9" max="9" width="26.7109375" customWidth="1"/>
    <col min="10" max="10" width="22.85546875" customWidth="1"/>
  </cols>
  <sheetData>
    <row r="1" spans="1:9" x14ac:dyDescent="0.25">
      <c r="A1" s="13" t="s">
        <v>43</v>
      </c>
      <c r="B1" s="14"/>
      <c r="C1" s="14"/>
      <c r="D1" s="14"/>
      <c r="E1" s="14"/>
      <c r="F1" s="14"/>
      <c r="G1" s="14"/>
      <c r="H1" s="2"/>
    </row>
    <row r="2" spans="1:9" x14ac:dyDescent="0.25">
      <c r="A2" s="15"/>
      <c r="B2" s="2"/>
      <c r="C2" s="2"/>
      <c r="D2" s="2"/>
      <c r="E2" s="2"/>
      <c r="F2" s="2"/>
      <c r="G2" s="2"/>
      <c r="H2" s="2"/>
    </row>
    <row r="3" spans="1:9" x14ac:dyDescent="0.25">
      <c r="A3" s="16" t="s">
        <v>24</v>
      </c>
      <c r="B3" s="10" t="s">
        <v>25</v>
      </c>
      <c r="C3" s="10" t="s">
        <v>36</v>
      </c>
      <c r="D3" s="10" t="s">
        <v>26</v>
      </c>
      <c r="E3" s="10" t="s">
        <v>27</v>
      </c>
      <c r="F3" s="10" t="s">
        <v>37</v>
      </c>
      <c r="G3" s="10" t="s">
        <v>38</v>
      </c>
      <c r="H3" s="10" t="s">
        <v>39</v>
      </c>
      <c r="I3" s="10" t="s">
        <v>41</v>
      </c>
    </row>
    <row r="4" spans="1:9" x14ac:dyDescent="0.25">
      <c r="A4" s="17" t="s">
        <v>0</v>
      </c>
      <c r="B4" s="1" t="s">
        <v>1</v>
      </c>
      <c r="C4" s="1">
        <v>6</v>
      </c>
      <c r="D4" s="1">
        <v>2</v>
      </c>
      <c r="E4" s="1">
        <v>2</v>
      </c>
      <c r="F4" s="11">
        <f>SUM(C4:E4)</f>
        <v>10</v>
      </c>
      <c r="G4" s="3">
        <v>2</v>
      </c>
      <c r="H4" s="21">
        <f>(F4/$F$16)*$G$16</f>
        <v>1.9594594594594597</v>
      </c>
      <c r="I4" s="23">
        <f>SUM(F4:H4)</f>
        <v>13.95945945945946</v>
      </c>
    </row>
    <row r="5" spans="1:9" x14ac:dyDescent="0.25">
      <c r="A5" s="17" t="s">
        <v>2</v>
      </c>
      <c r="B5" s="1" t="s">
        <v>3</v>
      </c>
      <c r="C5" s="1">
        <v>11</v>
      </c>
      <c r="D5" s="1">
        <v>2</v>
      </c>
      <c r="E5" s="1">
        <v>2</v>
      </c>
      <c r="F5" s="11">
        <f>SUM(C5:E5)</f>
        <v>15</v>
      </c>
      <c r="G5" s="3">
        <v>3</v>
      </c>
      <c r="H5" s="21">
        <f>(F5/$F$16)*$G$16</f>
        <v>2.9391891891891895</v>
      </c>
      <c r="I5" s="23">
        <f t="shared" ref="I5:I15" si="0">SUM(F5:H5)</f>
        <v>20.939189189189189</v>
      </c>
    </row>
    <row r="6" spans="1:9" x14ac:dyDescent="0.25">
      <c r="A6" s="17" t="s">
        <v>4</v>
      </c>
      <c r="B6" s="1" t="s">
        <v>5</v>
      </c>
      <c r="C6" s="1">
        <v>8</v>
      </c>
      <c r="D6" s="1">
        <v>2</v>
      </c>
      <c r="E6" s="1">
        <v>2</v>
      </c>
      <c r="F6" s="11">
        <f>SUM(C6:E6)</f>
        <v>12</v>
      </c>
      <c r="G6" s="3">
        <v>2</v>
      </c>
      <c r="H6" s="21">
        <f>(F6/$F$16)*$G$16</f>
        <v>2.3513513513513513</v>
      </c>
      <c r="I6" s="23">
        <f t="shared" si="0"/>
        <v>16.351351351351351</v>
      </c>
    </row>
    <row r="7" spans="1:9" x14ac:dyDescent="0.25">
      <c r="A7" s="17" t="s">
        <v>6</v>
      </c>
      <c r="B7" s="1" t="s">
        <v>7</v>
      </c>
      <c r="C7" s="1">
        <v>10</v>
      </c>
      <c r="D7" s="1">
        <v>2</v>
      </c>
      <c r="E7" s="1">
        <v>2</v>
      </c>
      <c r="F7" s="11">
        <f>SUM(C7:E7)</f>
        <v>14</v>
      </c>
      <c r="G7" s="3">
        <v>3</v>
      </c>
      <c r="H7" s="21">
        <f>(F7/$F$16)*$G$16</f>
        <v>2.7432432432432434</v>
      </c>
      <c r="I7" s="23">
        <f t="shared" si="0"/>
        <v>19.743243243243242</v>
      </c>
    </row>
    <row r="8" spans="1:9" x14ac:dyDescent="0.25">
      <c r="A8" s="17" t="s">
        <v>8</v>
      </c>
      <c r="B8" s="1" t="s">
        <v>9</v>
      </c>
      <c r="C8" s="1">
        <v>11</v>
      </c>
      <c r="D8" s="1">
        <v>3</v>
      </c>
      <c r="E8" s="1">
        <v>2</v>
      </c>
      <c r="F8" s="11">
        <f>SUM(C8:E8)</f>
        <v>16</v>
      </c>
      <c r="G8" s="3">
        <v>4</v>
      </c>
      <c r="H8" s="21">
        <f>(F8/$F$16)*$G$16</f>
        <v>3.1351351351351351</v>
      </c>
      <c r="I8" s="23">
        <f t="shared" si="0"/>
        <v>23.135135135135137</v>
      </c>
    </row>
    <row r="9" spans="1:9" x14ac:dyDescent="0.25">
      <c r="A9" s="17" t="s">
        <v>10</v>
      </c>
      <c r="B9" s="1" t="s">
        <v>11</v>
      </c>
      <c r="C9" s="1">
        <v>3</v>
      </c>
      <c r="D9" s="1">
        <v>1</v>
      </c>
      <c r="E9" s="1">
        <v>1</v>
      </c>
      <c r="F9" s="11">
        <f>SUM(C9:E9)</f>
        <v>5</v>
      </c>
      <c r="G9" s="3">
        <v>1</v>
      </c>
      <c r="H9" s="21">
        <f>(F9/$F$16)*$G$16</f>
        <v>0.97972972972972983</v>
      </c>
      <c r="I9" s="23">
        <f t="shared" si="0"/>
        <v>6.9797297297297298</v>
      </c>
    </row>
    <row r="10" spans="1:9" x14ac:dyDescent="0.25">
      <c r="A10" s="17" t="s">
        <v>12</v>
      </c>
      <c r="B10" s="1" t="s">
        <v>13</v>
      </c>
      <c r="C10" s="1">
        <v>10</v>
      </c>
      <c r="D10" s="1">
        <v>2</v>
      </c>
      <c r="E10" s="1">
        <v>2</v>
      </c>
      <c r="F10" s="11">
        <f>SUM(C10:E10)</f>
        <v>14</v>
      </c>
      <c r="G10" s="3">
        <v>3</v>
      </c>
      <c r="H10" s="21">
        <f>(F10/$F$16)*$G$16</f>
        <v>2.7432432432432434</v>
      </c>
      <c r="I10" s="23">
        <f t="shared" si="0"/>
        <v>19.743243243243242</v>
      </c>
    </row>
    <row r="11" spans="1:9" x14ac:dyDescent="0.25">
      <c r="A11" s="17" t="s">
        <v>14</v>
      </c>
      <c r="B11" s="1" t="s">
        <v>15</v>
      </c>
      <c r="C11" s="1">
        <v>10</v>
      </c>
      <c r="D11" s="1">
        <v>2</v>
      </c>
      <c r="E11" s="1">
        <v>2</v>
      </c>
      <c r="F11" s="11">
        <f>SUM(C11:E11)</f>
        <v>14</v>
      </c>
      <c r="G11" s="3">
        <v>3</v>
      </c>
      <c r="H11" s="21">
        <f>(F11/$F$16)*$G$16</f>
        <v>2.7432432432432434</v>
      </c>
      <c r="I11" s="23">
        <f t="shared" si="0"/>
        <v>19.743243243243242</v>
      </c>
    </row>
    <row r="12" spans="1:9" x14ac:dyDescent="0.25">
      <c r="A12" s="17" t="s">
        <v>16</v>
      </c>
      <c r="B12" s="1" t="s">
        <v>17</v>
      </c>
      <c r="C12" s="1">
        <v>12</v>
      </c>
      <c r="D12" s="1">
        <v>3</v>
      </c>
      <c r="E12" s="1">
        <v>2</v>
      </c>
      <c r="F12" s="11">
        <f>SUM(C12:E12)</f>
        <v>17</v>
      </c>
      <c r="G12" s="3">
        <v>3</v>
      </c>
      <c r="H12" s="21">
        <f>(F12/$F$16)*$G$16</f>
        <v>3.3310810810810811</v>
      </c>
      <c r="I12" s="23">
        <f t="shared" si="0"/>
        <v>23.331081081081081</v>
      </c>
    </row>
    <row r="13" spans="1:9" x14ac:dyDescent="0.25">
      <c r="A13" s="17" t="s">
        <v>18</v>
      </c>
      <c r="B13" s="1" t="s">
        <v>19</v>
      </c>
      <c r="C13" s="1">
        <v>7</v>
      </c>
      <c r="D13" s="1">
        <v>2</v>
      </c>
      <c r="E13" s="1">
        <v>2</v>
      </c>
      <c r="F13" s="11">
        <f>SUM(C13:E13)</f>
        <v>11</v>
      </c>
      <c r="G13" s="3">
        <v>2</v>
      </c>
      <c r="H13" s="21">
        <f>(F13/$F$16)*$G$16</f>
        <v>2.1554054054054057</v>
      </c>
      <c r="I13" s="23">
        <f t="shared" si="0"/>
        <v>15.155405405405405</v>
      </c>
    </row>
    <row r="14" spans="1:9" x14ac:dyDescent="0.25">
      <c r="A14" s="17" t="s">
        <v>20</v>
      </c>
      <c r="B14" s="1" t="s">
        <v>21</v>
      </c>
      <c r="C14" s="1">
        <v>4</v>
      </c>
      <c r="D14" s="1">
        <v>0</v>
      </c>
      <c r="E14" s="1">
        <v>1</v>
      </c>
      <c r="F14" s="11">
        <f>SUM(C14:E14)</f>
        <v>5</v>
      </c>
      <c r="G14" s="3">
        <v>0</v>
      </c>
      <c r="H14" s="21">
        <f>(F14/$F$16)*$G$16</f>
        <v>0.97972972972972983</v>
      </c>
      <c r="I14" s="23">
        <f t="shared" si="0"/>
        <v>5.9797297297297298</v>
      </c>
    </row>
    <row r="15" spans="1:9" x14ac:dyDescent="0.25">
      <c r="A15" s="17" t="s">
        <v>22</v>
      </c>
      <c r="B15" s="1" t="s">
        <v>23</v>
      </c>
      <c r="C15" s="1">
        <v>11</v>
      </c>
      <c r="D15" s="1">
        <v>2</v>
      </c>
      <c r="E15" s="1">
        <v>2</v>
      </c>
      <c r="F15" s="11">
        <f>SUM(C15:E15)</f>
        <v>15</v>
      </c>
      <c r="G15" s="3">
        <v>3</v>
      </c>
      <c r="H15" s="21">
        <f>(F15/$F$16)*$G$16</f>
        <v>2.9391891891891895</v>
      </c>
      <c r="I15" s="23">
        <f t="shared" si="0"/>
        <v>20.939189189189189</v>
      </c>
    </row>
    <row r="16" spans="1:9" ht="15.75" thickBot="1" x14ac:dyDescent="0.3">
      <c r="A16" s="18" t="s">
        <v>28</v>
      </c>
      <c r="B16" s="5"/>
      <c r="C16" s="5">
        <f>SUM(C4:C15)</f>
        <v>103</v>
      </c>
      <c r="D16" s="5">
        <f>SUM(D4:D15)</f>
        <v>23</v>
      </c>
      <c r="E16" s="5">
        <f>SUM(E4:E15)</f>
        <v>22</v>
      </c>
      <c r="F16" s="6">
        <f>SUM(F4:F15)</f>
        <v>148</v>
      </c>
      <c r="G16" s="6">
        <f>SUM(G4:G15)</f>
        <v>29</v>
      </c>
      <c r="H16" s="22">
        <f>SUM(H4:H15)</f>
        <v>29</v>
      </c>
      <c r="I16" s="24">
        <f>SUM(I4:I15)</f>
        <v>206.00000000000003</v>
      </c>
    </row>
    <row r="17" spans="1:9" ht="16.5" thickTop="1" thickBot="1" x14ac:dyDescent="0.3">
      <c r="A17" s="19" t="s">
        <v>29</v>
      </c>
      <c r="B17" s="7"/>
      <c r="C17" s="9">
        <f>C16/$F$16</f>
        <v>0.69594594594594594</v>
      </c>
      <c r="D17" s="9">
        <f>D16/$F$16</f>
        <v>0.1554054054054054</v>
      </c>
      <c r="E17" s="9">
        <f>E16/$F$16</f>
        <v>0.14864864864864866</v>
      </c>
      <c r="F17" s="8">
        <f>F16/$F$16</f>
        <v>1</v>
      </c>
      <c r="G17" s="3"/>
      <c r="H17" s="3"/>
    </row>
    <row r="18" spans="1:9" ht="16.5" thickTop="1" thickBot="1" x14ac:dyDescent="0.3">
      <c r="A18" s="25" t="s">
        <v>40</v>
      </c>
      <c r="B18" s="26"/>
      <c r="C18" s="27">
        <f>(C16+$G$16+$H$16)/$I$16</f>
        <v>0.7815533980582523</v>
      </c>
      <c r="D18" s="27">
        <f>(D16)/$I$16</f>
        <v>0.11165048543689318</v>
      </c>
      <c r="E18" s="27">
        <f>(E16)/$I$16</f>
        <v>0.10679611650485435</v>
      </c>
      <c r="F18" s="2"/>
      <c r="G18" s="2"/>
      <c r="H18" s="4"/>
      <c r="I18" s="4"/>
    </row>
    <row r="19" spans="1:9" x14ac:dyDescent="0.25">
      <c r="A19" s="15"/>
      <c r="B19" s="2"/>
      <c r="C19" s="2"/>
      <c r="D19" s="2"/>
      <c r="E19" s="2"/>
      <c r="F19" s="2"/>
      <c r="G19" s="2"/>
      <c r="H19" s="2"/>
    </row>
    <row r="20" spans="1:9" x14ac:dyDescent="0.25">
      <c r="A20" s="20" t="s">
        <v>35</v>
      </c>
      <c r="B20" s="12"/>
      <c r="C20" s="12"/>
      <c r="D20" s="2"/>
      <c r="E20" s="2"/>
      <c r="F20" s="2"/>
      <c r="G20" s="2"/>
      <c r="H20" s="2"/>
    </row>
    <row r="21" spans="1:9" x14ac:dyDescent="0.25">
      <c r="A21" s="15" t="s">
        <v>30</v>
      </c>
      <c r="B21" s="2"/>
      <c r="C21" s="2"/>
      <c r="D21" s="2"/>
      <c r="E21" s="2"/>
      <c r="F21" s="2"/>
      <c r="G21" s="2"/>
      <c r="H21" s="2"/>
    </row>
    <row r="22" spans="1:9" x14ac:dyDescent="0.25">
      <c r="A22" s="15" t="s">
        <v>31</v>
      </c>
      <c r="B22" s="2"/>
      <c r="C22" s="2"/>
      <c r="D22" s="2"/>
      <c r="E22" s="2"/>
      <c r="F22" s="2"/>
      <c r="G22" s="2"/>
      <c r="H22" s="2"/>
    </row>
    <row r="23" spans="1:9" x14ac:dyDescent="0.25">
      <c r="A23" s="15" t="s">
        <v>32</v>
      </c>
      <c r="B23" s="2"/>
      <c r="C23" s="2"/>
      <c r="D23" s="2"/>
      <c r="E23" s="2"/>
      <c r="F23" s="2"/>
      <c r="G23" s="2"/>
      <c r="H23" s="2"/>
    </row>
    <row r="24" spans="1:9" x14ac:dyDescent="0.25">
      <c r="A24" s="15" t="s">
        <v>33</v>
      </c>
      <c r="B24" s="2"/>
      <c r="C24" s="2"/>
      <c r="D24" s="2"/>
      <c r="E24" s="2"/>
      <c r="F24" s="2"/>
      <c r="G24" s="2"/>
      <c r="H24" s="2"/>
    </row>
    <row r="25" spans="1:9" x14ac:dyDescent="0.25">
      <c r="A25" s="15"/>
      <c r="B25" s="2"/>
      <c r="C25" s="2"/>
      <c r="D25" s="2"/>
      <c r="E25" s="2"/>
      <c r="F25" s="2"/>
      <c r="G25" s="2"/>
      <c r="H25" s="2"/>
    </row>
    <row r="26" spans="1:9" x14ac:dyDescent="0.25">
      <c r="A26" s="15" t="s">
        <v>34</v>
      </c>
      <c r="B26" s="2"/>
      <c r="C26" s="2"/>
      <c r="D26" s="2"/>
      <c r="E26" s="2"/>
      <c r="F26" s="2"/>
      <c r="G26" s="2"/>
      <c r="H26" s="2"/>
    </row>
    <row r="27" spans="1:9" x14ac:dyDescent="0.25">
      <c r="A27" s="15" t="s">
        <v>42</v>
      </c>
      <c r="B27" s="2"/>
      <c r="C27" s="2"/>
      <c r="D27" s="2"/>
      <c r="E27" s="2"/>
      <c r="F27" s="2"/>
      <c r="G27" s="2"/>
      <c r="H27" s="2"/>
    </row>
    <row r="28" spans="1:9" x14ac:dyDescent="0.25">
      <c r="A28" s="15"/>
      <c r="B28" s="2"/>
      <c r="C28" s="2"/>
      <c r="D28" s="2"/>
      <c r="E28" s="2"/>
      <c r="F28" s="2"/>
      <c r="G28" s="2"/>
      <c r="H28" s="2"/>
    </row>
    <row r="29" spans="1:9" x14ac:dyDescent="0.25">
      <c r="A29" s="2"/>
      <c r="B29" s="2"/>
      <c r="C29" s="2"/>
      <c r="D29" s="2"/>
      <c r="E29" s="2"/>
      <c r="F29" s="2"/>
      <c r="G29" s="2"/>
      <c r="H29" s="2"/>
    </row>
    <row r="30" spans="1:9" x14ac:dyDescent="0.25">
      <c r="H30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127F2-E4DA-4570-95B0-4EF78ED6A9F6}">
  <dimension ref="A1:C3"/>
  <sheetViews>
    <sheetView workbookViewId="0">
      <selection activeCell="C4" sqref="C4"/>
    </sheetView>
  </sheetViews>
  <sheetFormatPr baseColWidth="10" defaultRowHeight="15" x14ac:dyDescent="0.25"/>
  <sheetData>
    <row r="1" spans="1:3" x14ac:dyDescent="0.25">
      <c r="A1" t="s">
        <v>44</v>
      </c>
      <c r="C1">
        <v>444</v>
      </c>
    </row>
    <row r="2" spans="1:3" x14ac:dyDescent="0.25">
      <c r="A2" t="s">
        <v>45</v>
      </c>
      <c r="C2">
        <f>115+116</f>
        <v>231</v>
      </c>
    </row>
    <row r="3" spans="1:3" x14ac:dyDescent="0.25">
      <c r="A3" t="s">
        <v>46</v>
      </c>
      <c r="C3">
        <f>C1-C2</f>
        <v>213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TIldeling</vt:lpstr>
      <vt:lpstr>Ark1</vt:lpstr>
    </vt:vector>
  </TitlesOfParts>
  <Company>SB1A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Neteland</dc:creator>
  <cp:lastModifiedBy>Anders Neteland</cp:lastModifiedBy>
  <dcterms:created xsi:type="dcterms:W3CDTF">2021-05-12T12:56:04Z</dcterms:created>
  <dcterms:modified xsi:type="dcterms:W3CDTF">2022-03-12T13:13:04Z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72e1550-8259-4cf3-a1ec-0faec9abf3e8_Enabled">
    <vt:lpwstr>true</vt:lpwstr>
  </property>
  <property fmtid="{D5CDD505-2E9C-101B-9397-08002B2CF9AE}" pid="3" name="MSIP_Label_f72e1550-8259-4cf3-a1ec-0faec9abf3e8_SetDate">
    <vt:lpwstr>2022-03-12T13:02:26Z</vt:lpwstr>
  </property>
  <property fmtid="{D5CDD505-2E9C-101B-9397-08002B2CF9AE}" pid="4" name="MSIP_Label_f72e1550-8259-4cf3-a1ec-0faec9abf3e8_Method">
    <vt:lpwstr>Privileged</vt:lpwstr>
  </property>
  <property fmtid="{D5CDD505-2E9C-101B-9397-08002B2CF9AE}" pid="5" name="MSIP_Label_f72e1550-8259-4cf3-a1ec-0faec9abf3e8_Name">
    <vt:lpwstr>f72e1550-8259-4cf3-a1ec-0faec9abf3e8</vt:lpwstr>
  </property>
  <property fmtid="{D5CDD505-2E9C-101B-9397-08002B2CF9AE}" pid="6" name="MSIP_Label_f72e1550-8259-4cf3-a1ec-0faec9abf3e8_SiteId">
    <vt:lpwstr>156b047c-a56e-40a2-9f11-b69d58cf5508</vt:lpwstr>
  </property>
  <property fmtid="{D5CDD505-2E9C-101B-9397-08002B2CF9AE}" pid="7" name="MSIP_Label_f72e1550-8259-4cf3-a1ec-0faec9abf3e8_ActionId">
    <vt:lpwstr>3b2b48b3-72ce-4af5-bd0c-63e668a4b35e</vt:lpwstr>
  </property>
  <property fmtid="{D5CDD505-2E9C-101B-9397-08002B2CF9AE}" pid="8" name="MSIP_Label_f72e1550-8259-4cf3-a1ec-0faec9abf3e8_ContentBits">
    <vt:lpwstr>0</vt:lpwstr>
  </property>
</Properties>
</file>