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idtre Naustdal Storvald\"/>
    </mc:Choice>
  </mc:AlternateContent>
  <xr:revisionPtr revIDLastSave="0" documentId="13_ncr:1_{634EF876-22AE-4EAF-AB41-401D9A06B1D8}" xr6:coauthVersionLast="36" xr6:coauthVersionMax="36" xr10:uidLastSave="{00000000-0000-0000-0000-000000000000}"/>
  <bookViews>
    <workbookView xWindow="0" yWindow="0" windowWidth="17490" windowHeight="7980" xr2:uid="{00000000-000D-0000-FFFF-FFFF00000000}"/>
  </bookViews>
  <sheets>
    <sheet name="Fellingsavgift" sheetId="1" r:id="rId1"/>
  </sheets>
  <definedNames>
    <definedName name="_xlnm._FilterDatabase" localSheetId="0" hidden="1">Fellingsavgift!$A$1:$I$14</definedName>
  </definedNames>
  <calcPr calcId="191029"/>
</workbook>
</file>

<file path=xl/calcChain.xml><?xml version="1.0" encoding="utf-8"?>
<calcChain xmlns="http://schemas.openxmlformats.org/spreadsheetml/2006/main">
  <c r="F21" i="1" l="1"/>
  <c r="F23" i="1"/>
  <c r="F24" i="1"/>
  <c r="F25" i="1"/>
  <c r="F26" i="1"/>
  <c r="F27" i="1"/>
  <c r="F28" i="1"/>
  <c r="F29" i="1"/>
  <c r="F30" i="1"/>
  <c r="F32" i="1"/>
  <c r="F33" i="1"/>
  <c r="F20" i="1"/>
  <c r="H21" i="1"/>
  <c r="H23" i="1"/>
  <c r="H24" i="1"/>
  <c r="H25" i="1"/>
  <c r="H26" i="1"/>
  <c r="H27" i="1"/>
  <c r="H28" i="1"/>
  <c r="H29" i="1"/>
  <c r="H30" i="1"/>
  <c r="H32" i="1"/>
  <c r="G21" i="1"/>
  <c r="G23" i="1"/>
  <c r="G24" i="1"/>
  <c r="G25" i="1"/>
  <c r="G26" i="1"/>
  <c r="G27" i="1"/>
  <c r="G28" i="1"/>
  <c r="G29" i="1"/>
  <c r="G30" i="1"/>
  <c r="G32" i="1"/>
  <c r="G20" i="1"/>
  <c r="I21" i="1"/>
  <c r="I22" i="1"/>
  <c r="I23" i="1"/>
  <c r="I24" i="1"/>
  <c r="I25" i="1"/>
  <c r="I26" i="1"/>
  <c r="I27" i="1"/>
  <c r="I28" i="1"/>
  <c r="I29" i="1"/>
  <c r="I30" i="1"/>
  <c r="I31" i="1"/>
  <c r="I32" i="1"/>
  <c r="I20" i="1"/>
  <c r="C33" i="1"/>
  <c r="D20" i="1"/>
  <c r="H20" i="1"/>
  <c r="E21" i="1"/>
  <c r="E23" i="1"/>
  <c r="E24" i="1"/>
  <c r="E25" i="1"/>
  <c r="E26" i="1"/>
  <c r="E27" i="1"/>
  <c r="E28" i="1"/>
  <c r="E29" i="1"/>
  <c r="E30" i="1"/>
  <c r="E32" i="1"/>
  <c r="E20" i="1"/>
  <c r="J3" i="1"/>
  <c r="J4" i="1"/>
  <c r="J5" i="1"/>
  <c r="J6" i="1"/>
  <c r="J7" i="1"/>
  <c r="J8" i="1"/>
  <c r="J9" i="1"/>
  <c r="J10" i="1"/>
  <c r="J11" i="1"/>
  <c r="J12" i="1"/>
  <c r="J13" i="1"/>
  <c r="J14" i="1"/>
  <c r="H16" i="1"/>
  <c r="D21" i="1"/>
  <c r="D23" i="1"/>
  <c r="D24" i="1"/>
  <c r="D25" i="1"/>
  <c r="D26" i="1"/>
  <c r="D27" i="1"/>
  <c r="D28" i="1"/>
  <c r="D29" i="1"/>
  <c r="D30" i="1"/>
  <c r="D32" i="1"/>
  <c r="J2" i="1"/>
  <c r="D15" i="1"/>
  <c r="D16" i="1" s="1"/>
  <c r="E15" i="1"/>
  <c r="E16" i="1" s="1"/>
  <c r="F15" i="1"/>
  <c r="F16" i="1" s="1"/>
  <c r="G15" i="1"/>
  <c r="G16" i="1" s="1"/>
  <c r="H15" i="1"/>
  <c r="I15" i="1"/>
  <c r="D33" i="1" s="1"/>
  <c r="C15" i="1"/>
  <c r="G33" i="1" s="1"/>
  <c r="I33" i="1" l="1"/>
  <c r="C16" i="1"/>
  <c r="H33" i="1"/>
  <c r="E33" i="1"/>
  <c r="J15" i="1"/>
  <c r="J16" i="1"/>
</calcChain>
</file>

<file path=xl/sharedStrings.xml><?xml version="1.0" encoding="utf-8"?>
<sst xmlns="http://schemas.openxmlformats.org/spreadsheetml/2006/main" count="146" uniqueCount="47">
  <si>
    <t>Jaktfeltnr</t>
  </si>
  <si>
    <t>Jaktfelt</t>
  </si>
  <si>
    <t>Hannkalv</t>
  </si>
  <si>
    <t>Hunnkalv</t>
  </si>
  <si>
    <t>Hann 1 ½ år</t>
  </si>
  <si>
    <t>Hunn 1 ½ år</t>
  </si>
  <si>
    <t>Hann 2 ½ år og eldre</t>
  </si>
  <si>
    <t>Hunn 2 ½ år og eldre</t>
  </si>
  <si>
    <t>Sum felte hjort</t>
  </si>
  <si>
    <t>4647J0030</t>
  </si>
  <si>
    <t>Andal</t>
  </si>
  <si>
    <t>4647J0029</t>
  </si>
  <si>
    <t>Einevoll/Storelid</t>
  </si>
  <si>
    <t>4647J0028</t>
  </si>
  <si>
    <t>Helle</t>
  </si>
  <si>
    <t>4647J0037</t>
  </si>
  <si>
    <t>Hove/Veien</t>
  </si>
  <si>
    <t>4647J0035</t>
  </si>
  <si>
    <t>Jonstad/Skei</t>
  </si>
  <si>
    <t>4647J0036</t>
  </si>
  <si>
    <t>Jonstadstølen</t>
  </si>
  <si>
    <t>4647J0033</t>
  </si>
  <si>
    <t>Kringla og Stranda</t>
  </si>
  <si>
    <t>4647J0034</t>
  </si>
  <si>
    <t>Naustdal</t>
  </si>
  <si>
    <t>4647J0025</t>
  </si>
  <si>
    <t>Russ/Hellen/Gjøring</t>
  </si>
  <si>
    <t>4647J0027</t>
  </si>
  <si>
    <t>Skitnestølen</t>
  </si>
  <si>
    <t>4647J0031</t>
  </si>
  <si>
    <t>Slettehaug</t>
  </si>
  <si>
    <t>4647J0026</t>
  </si>
  <si>
    <t>Vatnevatnet</t>
  </si>
  <si>
    <t>4647J0032</t>
  </si>
  <si>
    <t>Øvrebø/Areklett</t>
  </si>
  <si>
    <t>Fellingsavgift</t>
  </si>
  <si>
    <t>SUM</t>
  </si>
  <si>
    <t>SUM fellingsavgift (kontroll)</t>
  </si>
  <si>
    <t>Andel felt kalv</t>
  </si>
  <si>
    <t>Andel felt ungdyr</t>
  </si>
  <si>
    <t>Andel felt hanndyr</t>
  </si>
  <si>
    <t>Nøkkeltall felling jaktfelt/vald</t>
  </si>
  <si>
    <t>MIDTRE NAUSTDAL STORVALD</t>
  </si>
  <si>
    <t>Andel felt hodyr</t>
  </si>
  <si>
    <t>Fellingsprosent av tildeldte dyr (eks. tilleggsløyver)</t>
  </si>
  <si>
    <t>Tildeling (eks. tilleggsløyver)</t>
  </si>
  <si>
    <t>Andel felte voksne dyr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</si>
</sst>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color rgb="FFFFFFFF"/>
      <name val="Calibri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0" fontId="0" fillId="0" borderId="2" xfId="0" applyNumberFormat="1" applyFont="1" applyFill="1" applyBorder="1" applyProtection="1"/>
    <xf numFmtId="0" fontId="0" fillId="0" borderId="2" xfId="0" applyNumberFormat="1" applyFont="1" applyBorder="1" applyProtection="1"/>
    <xf numFmtId="0" fontId="0" fillId="0" borderId="1" xfId="0" applyNumberFormat="1" applyFont="1" applyBorder="1" applyProtection="1"/>
    <xf numFmtId="10" fontId="0" fillId="0" borderId="0" xfId="0" applyNumberFormat="1" applyFont="1" applyAlignment="1" applyProtection="1">
      <alignment horizontal="center"/>
    </xf>
    <xf numFmtId="0" fontId="2" fillId="0" borderId="1" xfId="0" applyNumberFormat="1" applyFont="1" applyBorder="1" applyProtection="1"/>
    <xf numFmtId="0" fontId="3" fillId="0" borderId="1" xfId="0" applyNumberFormat="1" applyFont="1" applyBorder="1" applyProtection="1"/>
    <xf numFmtId="10" fontId="3" fillId="0" borderId="1" xfId="0" applyNumberFormat="1" applyFont="1" applyBorder="1" applyAlignment="1" applyProtection="1">
      <alignment horizontal="center"/>
    </xf>
    <xf numFmtId="0" fontId="0" fillId="0" borderId="0" xfId="0" applyNumberFormat="1" applyFont="1" applyAlignment="1" applyProtection="1">
      <alignment horizontal="center"/>
    </xf>
    <xf numFmtId="0" fontId="4" fillId="0" borderId="0" xfId="0" applyNumberFormat="1" applyFont="1" applyProtection="1"/>
    <xf numFmtId="0" fontId="2" fillId="0" borderId="0" xfId="0" applyNumberFormat="1" applyFont="1" applyProtection="1"/>
    <xf numFmtId="0" fontId="2" fillId="0" borderId="2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L13" sqref="L13"/>
    </sheetView>
  </sheetViews>
  <sheetFormatPr baseColWidth="10" defaultColWidth="9.140625" defaultRowHeight="15"/>
  <cols>
    <col min="1" max="1" width="14.5703125" customWidth="1"/>
    <col min="2" max="2" width="20.140625" customWidth="1"/>
    <col min="3" max="3" width="21.140625" customWidth="1"/>
    <col min="4" max="4" width="19" customWidth="1"/>
    <col min="5" max="5" width="17.7109375" customWidth="1"/>
    <col min="6" max="6" width="21.7109375" customWidth="1"/>
    <col min="7" max="7" width="20.28515625" customWidth="1"/>
    <col min="8" max="8" width="21.28515625" customWidth="1"/>
    <col min="9" max="9" width="24.28515625" customWidth="1"/>
    <col min="10" max="10" width="14.140625" customWidth="1"/>
    <col min="11" max="11" width="21.7109375" customWidth="1"/>
    <col min="12" max="12" width="21.85546875" customWidth="1"/>
    <col min="13" max="13" width="16.7109375" customWidth="1"/>
    <col min="14" max="14" width="18.7109375" customWidth="1"/>
    <col min="15" max="15" width="15.425781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35</v>
      </c>
    </row>
    <row r="2" spans="1:10">
      <c r="A2" t="s">
        <v>25</v>
      </c>
      <c r="B2" t="s">
        <v>26</v>
      </c>
      <c r="C2">
        <v>0</v>
      </c>
      <c r="D2">
        <v>3</v>
      </c>
      <c r="E2">
        <v>0</v>
      </c>
      <c r="F2">
        <v>2</v>
      </c>
      <c r="G2">
        <v>1</v>
      </c>
      <c r="H2">
        <v>2</v>
      </c>
      <c r="I2">
        <v>8</v>
      </c>
      <c r="J2" s="11">
        <f>(($C2+$D2)*261)+(($E2+$F2+$G2+$H2)*430)</f>
        <v>2933</v>
      </c>
    </row>
    <row r="3" spans="1:10">
      <c r="A3" t="s">
        <v>31</v>
      </c>
      <c r="B3" t="s">
        <v>32</v>
      </c>
      <c r="C3">
        <v>1</v>
      </c>
      <c r="D3">
        <v>3</v>
      </c>
      <c r="E3">
        <v>2</v>
      </c>
      <c r="F3">
        <v>7</v>
      </c>
      <c r="G3">
        <v>1</v>
      </c>
      <c r="H3">
        <v>1</v>
      </c>
      <c r="I3">
        <v>15</v>
      </c>
      <c r="J3" s="11">
        <f t="shared" ref="J3:J14" si="0">(($C3+$D3)*261)+(($E3+$F3+$G3+$H3)*430)</f>
        <v>5774</v>
      </c>
    </row>
    <row r="4" spans="1:10">
      <c r="A4" t="s">
        <v>27</v>
      </c>
      <c r="B4" t="s">
        <v>28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 s="11">
        <f t="shared" si="0"/>
        <v>0</v>
      </c>
    </row>
    <row r="5" spans="1:10">
      <c r="A5" t="s">
        <v>13</v>
      </c>
      <c r="B5" t="s">
        <v>14</v>
      </c>
      <c r="C5">
        <v>1</v>
      </c>
      <c r="D5">
        <v>2</v>
      </c>
      <c r="E5">
        <v>4</v>
      </c>
      <c r="F5">
        <v>0</v>
      </c>
      <c r="G5">
        <v>1</v>
      </c>
      <c r="H5">
        <v>2</v>
      </c>
      <c r="I5">
        <v>10</v>
      </c>
      <c r="J5" s="11">
        <f t="shared" si="0"/>
        <v>3793</v>
      </c>
    </row>
    <row r="6" spans="1:10">
      <c r="A6" t="s">
        <v>11</v>
      </c>
      <c r="B6" t="s">
        <v>12</v>
      </c>
      <c r="C6">
        <v>1</v>
      </c>
      <c r="D6">
        <v>2</v>
      </c>
      <c r="E6">
        <v>6</v>
      </c>
      <c r="F6">
        <v>2</v>
      </c>
      <c r="G6">
        <v>1</v>
      </c>
      <c r="H6">
        <v>0</v>
      </c>
      <c r="I6">
        <v>12</v>
      </c>
      <c r="J6" s="11">
        <f t="shared" si="0"/>
        <v>4653</v>
      </c>
    </row>
    <row r="7" spans="1:10">
      <c r="A7" t="s">
        <v>9</v>
      </c>
      <c r="B7" t="s">
        <v>10</v>
      </c>
      <c r="C7">
        <v>2</v>
      </c>
      <c r="D7">
        <v>3</v>
      </c>
      <c r="E7">
        <v>6</v>
      </c>
      <c r="F7">
        <v>3</v>
      </c>
      <c r="G7">
        <v>2</v>
      </c>
      <c r="H7">
        <v>1</v>
      </c>
      <c r="I7">
        <v>17</v>
      </c>
      <c r="J7" s="11">
        <f t="shared" si="0"/>
        <v>6465</v>
      </c>
    </row>
    <row r="8" spans="1:10">
      <c r="A8" t="s">
        <v>29</v>
      </c>
      <c r="B8" t="s">
        <v>30</v>
      </c>
      <c r="C8">
        <v>1</v>
      </c>
      <c r="D8">
        <v>1</v>
      </c>
      <c r="E8">
        <v>2</v>
      </c>
      <c r="F8">
        <v>0</v>
      </c>
      <c r="G8">
        <v>1</v>
      </c>
      <c r="H8">
        <v>1</v>
      </c>
      <c r="I8">
        <v>6</v>
      </c>
      <c r="J8" s="11">
        <f t="shared" si="0"/>
        <v>2242</v>
      </c>
    </row>
    <row r="9" spans="1:10">
      <c r="A9" t="s">
        <v>33</v>
      </c>
      <c r="B9" t="s">
        <v>34</v>
      </c>
      <c r="C9">
        <v>1</v>
      </c>
      <c r="D9">
        <v>0</v>
      </c>
      <c r="E9">
        <v>4</v>
      </c>
      <c r="F9">
        <v>1</v>
      </c>
      <c r="G9">
        <v>2</v>
      </c>
      <c r="H9">
        <v>2</v>
      </c>
      <c r="I9">
        <v>10</v>
      </c>
      <c r="J9" s="11">
        <f t="shared" si="0"/>
        <v>4131</v>
      </c>
    </row>
    <row r="10" spans="1:10">
      <c r="A10" t="s">
        <v>21</v>
      </c>
      <c r="B10" t="s">
        <v>22</v>
      </c>
      <c r="C10">
        <v>3</v>
      </c>
      <c r="D10">
        <v>0</v>
      </c>
      <c r="E10">
        <v>3</v>
      </c>
      <c r="F10">
        <v>3</v>
      </c>
      <c r="G10">
        <v>1</v>
      </c>
      <c r="H10">
        <v>2</v>
      </c>
      <c r="I10">
        <v>12</v>
      </c>
      <c r="J10" s="11">
        <f t="shared" si="0"/>
        <v>4653</v>
      </c>
    </row>
    <row r="11" spans="1:10">
      <c r="A11" t="s">
        <v>23</v>
      </c>
      <c r="B11" t="s">
        <v>24</v>
      </c>
      <c r="C11">
        <v>1</v>
      </c>
      <c r="D11">
        <v>1</v>
      </c>
      <c r="E11">
        <v>5</v>
      </c>
      <c r="F11">
        <v>2</v>
      </c>
      <c r="G11">
        <v>1</v>
      </c>
      <c r="H11">
        <v>1</v>
      </c>
      <c r="I11">
        <v>11</v>
      </c>
      <c r="J11" s="11">
        <f t="shared" si="0"/>
        <v>4392</v>
      </c>
    </row>
    <row r="12" spans="1:10">
      <c r="A12" t="s">
        <v>17</v>
      </c>
      <c r="B12" t="s">
        <v>18</v>
      </c>
      <c r="C12">
        <v>2</v>
      </c>
      <c r="D12">
        <v>1</v>
      </c>
      <c r="E12">
        <v>1</v>
      </c>
      <c r="F12">
        <v>1</v>
      </c>
      <c r="G12">
        <v>1</v>
      </c>
      <c r="H12">
        <v>2</v>
      </c>
      <c r="I12">
        <v>8</v>
      </c>
      <c r="J12" s="11">
        <f t="shared" si="0"/>
        <v>2933</v>
      </c>
    </row>
    <row r="13" spans="1:10">
      <c r="A13" t="s">
        <v>19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11">
        <f t="shared" si="0"/>
        <v>0</v>
      </c>
    </row>
    <row r="14" spans="1:10">
      <c r="A14" t="s">
        <v>15</v>
      </c>
      <c r="B14" t="s">
        <v>16</v>
      </c>
      <c r="C14">
        <v>0</v>
      </c>
      <c r="D14">
        <v>1</v>
      </c>
      <c r="E14">
        <v>3</v>
      </c>
      <c r="F14">
        <v>1</v>
      </c>
      <c r="G14">
        <v>2</v>
      </c>
      <c r="H14">
        <v>0</v>
      </c>
      <c r="I14">
        <v>7</v>
      </c>
      <c r="J14" s="11">
        <f t="shared" si="0"/>
        <v>2841</v>
      </c>
    </row>
    <row r="15" spans="1:10" ht="15.75" thickBot="1">
      <c r="A15" s="4" t="s">
        <v>36</v>
      </c>
      <c r="B15" s="4"/>
      <c r="C15" s="4">
        <f>SUM(C2:C14)</f>
        <v>13</v>
      </c>
      <c r="D15" s="4">
        <f t="shared" ref="D15:J15" si="1">SUM(D2:D14)</f>
        <v>17</v>
      </c>
      <c r="E15" s="4">
        <f t="shared" si="1"/>
        <v>36</v>
      </c>
      <c r="F15" s="4">
        <f t="shared" si="1"/>
        <v>22</v>
      </c>
      <c r="G15" s="4">
        <f t="shared" si="1"/>
        <v>14</v>
      </c>
      <c r="H15" s="4">
        <f t="shared" si="1"/>
        <v>14</v>
      </c>
      <c r="I15" s="4">
        <f t="shared" si="1"/>
        <v>116</v>
      </c>
      <c r="J15" s="6">
        <f t="shared" si="1"/>
        <v>44810</v>
      </c>
    </row>
    <row r="16" spans="1:10" ht="16.5" thickTop="1" thickBot="1">
      <c r="A16" s="2" t="s">
        <v>37</v>
      </c>
      <c r="B16" s="3"/>
      <c r="C16" s="3">
        <f>C$15*261</f>
        <v>3393</v>
      </c>
      <c r="D16" s="3">
        <f>D$15*261</f>
        <v>4437</v>
      </c>
      <c r="E16" s="3">
        <f>E$15*430</f>
        <v>15480</v>
      </c>
      <c r="F16" s="3">
        <f t="shared" ref="F16:H16" si="2">F$15*430</f>
        <v>9460</v>
      </c>
      <c r="G16" s="3">
        <f t="shared" si="2"/>
        <v>6020</v>
      </c>
      <c r="H16" s="3">
        <f t="shared" si="2"/>
        <v>6020</v>
      </c>
      <c r="I16" s="3"/>
      <c r="J16" s="12">
        <f>SUM(C16:I16)</f>
        <v>44810</v>
      </c>
    </row>
    <row r="18" spans="1:9">
      <c r="A18" t="s">
        <v>41</v>
      </c>
    </row>
    <row r="19" spans="1:9">
      <c r="C19" t="s">
        <v>45</v>
      </c>
      <c r="D19" t="s">
        <v>38</v>
      </c>
      <c r="E19" t="s">
        <v>39</v>
      </c>
      <c r="F19" s="10" t="s">
        <v>46</v>
      </c>
      <c r="G19" s="9" t="s">
        <v>40</v>
      </c>
      <c r="H19" s="9" t="s">
        <v>43</v>
      </c>
      <c r="I19" t="s">
        <v>44</v>
      </c>
    </row>
    <row r="20" spans="1:9">
      <c r="A20" t="s">
        <v>25</v>
      </c>
      <c r="B20" t="s">
        <v>26</v>
      </c>
      <c r="C20">
        <v>10</v>
      </c>
      <c r="D20" s="5">
        <f>(C2+D2)/I2</f>
        <v>0.375</v>
      </c>
      <c r="E20" s="5">
        <f>(E2+F2)/I2</f>
        <v>0.25</v>
      </c>
      <c r="F20" s="5">
        <f>(G2+H2)/I2</f>
        <v>0.375</v>
      </c>
      <c r="G20" s="5">
        <f>(C2+E2+G2)/I2</f>
        <v>0.125</v>
      </c>
      <c r="H20" s="5">
        <f>(D2+F2+H2)/I2</f>
        <v>0.875</v>
      </c>
      <c r="I20" s="5">
        <f>I2/C20</f>
        <v>0.8</v>
      </c>
    </row>
    <row r="21" spans="1:9">
      <c r="A21" t="s">
        <v>31</v>
      </c>
      <c r="B21" t="s">
        <v>32</v>
      </c>
      <c r="C21">
        <v>15</v>
      </c>
      <c r="D21" s="5">
        <f>(C3+D3)/I3</f>
        <v>0.26666666666666666</v>
      </c>
      <c r="E21" s="5">
        <f t="shared" ref="E21:E33" si="3">(E3+F3)/I3</f>
        <v>0.6</v>
      </c>
      <c r="F21" s="5">
        <f t="shared" ref="F21:F33" si="4">(G3+H3)/I3</f>
        <v>0.13333333333333333</v>
      </c>
      <c r="G21" s="5">
        <f>(C3+E3+G3)/I3</f>
        <v>0.26666666666666666</v>
      </c>
      <c r="H21" s="5">
        <f>(D3+F3+H3)/I3</f>
        <v>0.73333333333333328</v>
      </c>
      <c r="I21" s="5">
        <f>I3/C21</f>
        <v>1</v>
      </c>
    </row>
    <row r="22" spans="1:9">
      <c r="A22" t="s">
        <v>27</v>
      </c>
      <c r="B22" t="s">
        <v>28</v>
      </c>
      <c r="C22">
        <v>1</v>
      </c>
      <c r="D22" s="5"/>
      <c r="E22" s="5"/>
      <c r="F22" s="5"/>
      <c r="G22" s="5"/>
      <c r="H22" s="5"/>
      <c r="I22" s="5">
        <f>I4/C22</f>
        <v>0</v>
      </c>
    </row>
    <row r="23" spans="1:9">
      <c r="A23" t="s">
        <v>13</v>
      </c>
      <c r="B23" t="s">
        <v>14</v>
      </c>
      <c r="C23">
        <v>12</v>
      </c>
      <c r="D23" s="5">
        <f>(C5+D5)/I5</f>
        <v>0.3</v>
      </c>
      <c r="E23" s="5">
        <f t="shared" si="3"/>
        <v>0.4</v>
      </c>
      <c r="F23" s="5">
        <f t="shared" si="4"/>
        <v>0.3</v>
      </c>
      <c r="G23" s="5">
        <f>(C5+E5+G5)/I5</f>
        <v>0.6</v>
      </c>
      <c r="H23" s="5">
        <f>(D5+F5+H5)/I5</f>
        <v>0.4</v>
      </c>
      <c r="I23" s="5">
        <f>I5/C23</f>
        <v>0.83333333333333337</v>
      </c>
    </row>
    <row r="24" spans="1:9">
      <c r="A24" t="s">
        <v>11</v>
      </c>
      <c r="B24" t="s">
        <v>12</v>
      </c>
      <c r="C24">
        <v>14</v>
      </c>
      <c r="D24" s="5">
        <f>(C6+D6)/I6</f>
        <v>0.25</v>
      </c>
      <c r="E24" s="5">
        <f t="shared" si="3"/>
        <v>0.66666666666666663</v>
      </c>
      <c r="F24" s="5">
        <f t="shared" si="4"/>
        <v>8.3333333333333329E-2</v>
      </c>
      <c r="G24" s="5">
        <f>(C6+E6+G6)/I6</f>
        <v>0.66666666666666663</v>
      </c>
      <c r="H24" s="5">
        <f>(D6+F6+H6)/I6</f>
        <v>0.33333333333333331</v>
      </c>
      <c r="I24" s="5">
        <f>I6/C24</f>
        <v>0.8571428571428571</v>
      </c>
    </row>
    <row r="25" spans="1:9">
      <c r="A25" t="s">
        <v>9</v>
      </c>
      <c r="B25" t="s">
        <v>10</v>
      </c>
      <c r="C25">
        <v>16</v>
      </c>
      <c r="D25" s="5">
        <f>(C7+D7)/I7</f>
        <v>0.29411764705882354</v>
      </c>
      <c r="E25" s="5">
        <f t="shared" si="3"/>
        <v>0.52941176470588236</v>
      </c>
      <c r="F25" s="5">
        <f t="shared" si="4"/>
        <v>0.17647058823529413</v>
      </c>
      <c r="G25" s="5">
        <f>(C7+E7+G7)/I7</f>
        <v>0.58823529411764708</v>
      </c>
      <c r="H25" s="5">
        <f>(D7+F7+H7)/I7</f>
        <v>0.41176470588235292</v>
      </c>
      <c r="I25" s="5">
        <f>I7/C25</f>
        <v>1.0625</v>
      </c>
    </row>
    <row r="26" spans="1:9">
      <c r="A26" t="s">
        <v>29</v>
      </c>
      <c r="B26" t="s">
        <v>30</v>
      </c>
      <c r="C26">
        <v>5</v>
      </c>
      <c r="D26" s="5">
        <f>(C8+D8)/I8</f>
        <v>0.33333333333333331</v>
      </c>
      <c r="E26" s="5">
        <f t="shared" si="3"/>
        <v>0.33333333333333331</v>
      </c>
      <c r="F26" s="5">
        <f t="shared" si="4"/>
        <v>0.33333333333333331</v>
      </c>
      <c r="G26" s="5">
        <f>(C8+E8+G8)/I8</f>
        <v>0.66666666666666663</v>
      </c>
      <c r="H26" s="5">
        <f>(D8+F8+H8)/I8</f>
        <v>0.33333333333333331</v>
      </c>
      <c r="I26" s="5">
        <f>I8/C26</f>
        <v>1.2</v>
      </c>
    </row>
    <row r="27" spans="1:9">
      <c r="A27" t="s">
        <v>33</v>
      </c>
      <c r="B27" t="s">
        <v>34</v>
      </c>
      <c r="C27">
        <v>14</v>
      </c>
      <c r="D27" s="5">
        <f>(C9+D9)/I9</f>
        <v>0.1</v>
      </c>
      <c r="E27" s="5">
        <f t="shared" si="3"/>
        <v>0.5</v>
      </c>
      <c r="F27" s="5">
        <f t="shared" si="4"/>
        <v>0.4</v>
      </c>
      <c r="G27" s="5">
        <f>(C9+E9+G9)/I9</f>
        <v>0.7</v>
      </c>
      <c r="H27" s="5">
        <f>(D9+F9+H9)/I9</f>
        <v>0.3</v>
      </c>
      <c r="I27" s="5">
        <f>I9/C27</f>
        <v>0.7142857142857143</v>
      </c>
    </row>
    <row r="28" spans="1:9">
      <c r="A28" t="s">
        <v>21</v>
      </c>
      <c r="B28" t="s">
        <v>22</v>
      </c>
      <c r="C28">
        <v>14</v>
      </c>
      <c r="D28" s="5">
        <f>(C10+D10)/I10</f>
        <v>0.25</v>
      </c>
      <c r="E28" s="5">
        <f t="shared" si="3"/>
        <v>0.5</v>
      </c>
      <c r="F28" s="5">
        <f t="shared" si="4"/>
        <v>0.25</v>
      </c>
      <c r="G28" s="5">
        <f>(C10+E10+G10)/I10</f>
        <v>0.58333333333333337</v>
      </c>
      <c r="H28" s="5">
        <f>(D10+F10+H10)/I10</f>
        <v>0.41666666666666669</v>
      </c>
      <c r="I28" s="5">
        <f>I10/C28</f>
        <v>0.8571428571428571</v>
      </c>
    </row>
    <row r="29" spans="1:9">
      <c r="A29" t="s">
        <v>23</v>
      </c>
      <c r="B29" t="s">
        <v>24</v>
      </c>
      <c r="C29">
        <v>17</v>
      </c>
      <c r="D29" s="5">
        <f>(C11+D11)/I11</f>
        <v>0.18181818181818182</v>
      </c>
      <c r="E29" s="5">
        <f t="shared" si="3"/>
        <v>0.63636363636363635</v>
      </c>
      <c r="F29" s="5">
        <f t="shared" si="4"/>
        <v>0.18181818181818182</v>
      </c>
      <c r="G29" s="5">
        <f>(C11+E11+G11)/I11</f>
        <v>0.63636363636363635</v>
      </c>
      <c r="H29" s="5">
        <f>(D11+F11+H11)/I11</f>
        <v>0.36363636363636365</v>
      </c>
      <c r="I29" s="5">
        <f>I11/C29</f>
        <v>0.6470588235294118</v>
      </c>
    </row>
    <row r="30" spans="1:9">
      <c r="A30" t="s">
        <v>17</v>
      </c>
      <c r="B30" t="s">
        <v>18</v>
      </c>
      <c r="C30">
        <v>11</v>
      </c>
      <c r="D30" s="5">
        <f>(C12+D12)/I12</f>
        <v>0.375</v>
      </c>
      <c r="E30" s="5">
        <f t="shared" si="3"/>
        <v>0.25</v>
      </c>
      <c r="F30" s="5">
        <f t="shared" si="4"/>
        <v>0.375</v>
      </c>
      <c r="G30" s="5">
        <f>(C12+E12+G12)/I12</f>
        <v>0.5</v>
      </c>
      <c r="H30" s="5">
        <f>(D12+F12+H12)/I12</f>
        <v>0.5</v>
      </c>
      <c r="I30" s="5">
        <f>I12/C30</f>
        <v>0.72727272727272729</v>
      </c>
    </row>
    <row r="31" spans="1:9">
      <c r="A31" t="s">
        <v>19</v>
      </c>
      <c r="B31" t="s">
        <v>20</v>
      </c>
      <c r="C31">
        <v>4</v>
      </c>
      <c r="D31" s="5"/>
      <c r="E31" s="5"/>
      <c r="F31" s="5"/>
      <c r="G31" s="5"/>
      <c r="H31" s="5"/>
      <c r="I31" s="5">
        <f>I13/C31</f>
        <v>0</v>
      </c>
    </row>
    <row r="32" spans="1:9">
      <c r="A32" t="s">
        <v>15</v>
      </c>
      <c r="B32" t="s">
        <v>16</v>
      </c>
      <c r="C32">
        <v>15</v>
      </c>
      <c r="D32" s="5">
        <f>(C14+D14)/I14</f>
        <v>0.14285714285714285</v>
      </c>
      <c r="E32" s="5">
        <f t="shared" si="3"/>
        <v>0.5714285714285714</v>
      </c>
      <c r="F32" s="5">
        <f t="shared" si="4"/>
        <v>0.2857142857142857</v>
      </c>
      <c r="G32" s="5">
        <f>(C14+E14+G14)/I14</f>
        <v>0.7142857142857143</v>
      </c>
      <c r="H32" s="5">
        <f>(D14+F14+H14)/I14</f>
        <v>0.2857142857142857</v>
      </c>
      <c r="I32" s="5">
        <f>I14/C32</f>
        <v>0.46666666666666667</v>
      </c>
    </row>
    <row r="33" spans="1:9" ht="16.5" thickBot="1">
      <c r="A33" s="7" t="s">
        <v>42</v>
      </c>
      <c r="B33" s="7"/>
      <c r="C33" s="7">
        <f>SUM(C20:C32)</f>
        <v>148</v>
      </c>
      <c r="D33" s="8">
        <f>(C15+D15)/I15</f>
        <v>0.25862068965517243</v>
      </c>
      <c r="E33" s="8">
        <f t="shared" si="3"/>
        <v>0.5</v>
      </c>
      <c r="F33" s="8">
        <f t="shared" si="4"/>
        <v>0.2413793103448276</v>
      </c>
      <c r="G33" s="8">
        <f>(C15+E15+G15)/I15</f>
        <v>0.5431034482758621</v>
      </c>
      <c r="H33" s="8">
        <f>(D15+F15+H15)/I15</f>
        <v>0.45689655172413796</v>
      </c>
      <c r="I33" s="8">
        <f>I15/C33</f>
        <v>0.78378378378378377</v>
      </c>
    </row>
    <row r="34" spans="1:9" ht="15.75" thickTop="1"/>
  </sheetData>
  <autoFilter ref="A1:O14" xr:uid="{00000000-0009-0000-0000-000000000000}">
    <sortState ref="A2:Q14">
      <sortCondition ref="G1:G14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Fellingsavgift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Neteland</dc:creator>
  <cp:lastModifiedBy>Anders Neteland</cp:lastModifiedBy>
  <dcterms:created xsi:type="dcterms:W3CDTF">2021-01-08T08:29:36Z</dcterms:created>
  <dcterms:modified xsi:type="dcterms:W3CDTF">2021-01-08T09:47:38Z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72e1550-8259-4cf3-a1ec-0faec9abf3e8_Enabled">
    <vt:lpwstr>True</vt:lpwstr>
  </property>
  <property fmtid="{D5CDD505-2E9C-101B-9397-08002B2CF9AE}" pid="3" name="MSIP_Label_f72e1550-8259-4cf3-a1ec-0faec9abf3e8_SiteId">
    <vt:lpwstr>156b047c-a56e-40a2-9f11-b69d58cf5508</vt:lpwstr>
  </property>
  <property fmtid="{D5CDD505-2E9C-101B-9397-08002B2CF9AE}" pid="4" name="MSIP_Label_f72e1550-8259-4cf3-a1ec-0faec9abf3e8_Owner">
    <vt:lpwstr>Anders.Neteland@smn.no</vt:lpwstr>
  </property>
  <property fmtid="{D5CDD505-2E9C-101B-9397-08002B2CF9AE}" pid="5" name="MSIP_Label_f72e1550-8259-4cf3-a1ec-0faec9abf3e8_SetDate">
    <vt:lpwstr>2021-01-08T08:28:51.5302759Z</vt:lpwstr>
  </property>
  <property fmtid="{D5CDD505-2E9C-101B-9397-08002B2CF9AE}" pid="6" name="MSIP_Label_f72e1550-8259-4cf3-a1ec-0faec9abf3e8_Name">
    <vt:lpwstr>Åpen</vt:lpwstr>
  </property>
  <property fmtid="{D5CDD505-2E9C-101B-9397-08002B2CF9AE}" pid="7" name="MSIP_Label_f72e1550-8259-4cf3-a1ec-0faec9abf3e8_Application">
    <vt:lpwstr>Microsoft Azure Information Protection</vt:lpwstr>
  </property>
  <property fmtid="{D5CDD505-2E9C-101B-9397-08002B2CF9AE}" pid="8" name="MSIP_Label_f72e1550-8259-4cf3-a1ec-0faec9abf3e8_ActionId">
    <vt:lpwstr>ffb62ed9-2902-4fc7-aaee-63a76e0341f2</vt:lpwstr>
  </property>
  <property fmtid="{D5CDD505-2E9C-101B-9397-08002B2CF9AE}" pid="9" name="MSIP_Label_f72e1550-8259-4cf3-a1ec-0faec9abf3e8_Extended_MSFT_Method">
    <vt:lpwstr>Manual</vt:lpwstr>
  </property>
  <property fmtid="{D5CDD505-2E9C-101B-9397-08002B2CF9AE}" pid="10" name="Sensitivity">
    <vt:lpwstr>Åpen</vt:lpwstr>
  </property>
</Properties>
</file>